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diverdi/Desktop/"/>
    </mc:Choice>
  </mc:AlternateContent>
  <xr:revisionPtr revIDLastSave="0" documentId="13_ncr:1_{AC2464B1-22E8-F144-A810-8571EA5144C6}" xr6:coauthVersionLast="45" xr6:coauthVersionMax="45" xr10:uidLastSave="{00000000-0000-0000-0000-000000000000}"/>
  <bookViews>
    <workbookView xWindow="1720" yWindow="460" windowWidth="21060" windowHeight="18500" tabRatio="500" xr2:uid="{00000000-000D-0000-FFFF-FFFF00000000}"/>
  </bookViews>
  <sheets>
    <sheet name="Sheet1" sheetId="1" r:id="rId1"/>
  </sheets>
  <definedNames>
    <definedName name="_xlnm.Print_Area" localSheetId="0">Sheet1!$A$1:$K$7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K7" i="1" s="1"/>
  <c r="E5" i="1"/>
  <c r="E4" i="1"/>
  <c r="E3" i="1"/>
  <c r="E2" i="1"/>
  <c r="K6" i="1" l="1"/>
  <c r="K2" i="1"/>
  <c r="K3" i="1"/>
  <c r="K4" i="1"/>
  <c r="K5" i="1" l="1"/>
</calcChain>
</file>

<file path=xl/sharedStrings.xml><?xml version="1.0" encoding="utf-8"?>
<sst xmlns="http://schemas.openxmlformats.org/spreadsheetml/2006/main" count="27" uniqueCount="22">
  <si>
    <t>species</t>
  </si>
  <si>
    <t>urea</t>
  </si>
  <si>
    <t>analytic form</t>
  </si>
  <si>
    <t>ammonical nitrogen</t>
  </si>
  <si>
    <t>nitrate nitrogen</t>
  </si>
  <si>
    <t>urea nitrogen</t>
  </si>
  <si>
    <t>phosphate</t>
  </si>
  <si>
    <t>P2O5</t>
  </si>
  <si>
    <t>K2O</t>
  </si>
  <si>
    <t>total nitrogen</t>
  </si>
  <si>
    <t>N</t>
  </si>
  <si>
    <r>
      <t>KNO</t>
    </r>
    <r>
      <rPr>
        <vertAlign val="subscript"/>
        <sz val="12"/>
        <color theme="1"/>
        <rFont val="Calibri (Body)"/>
      </rPr>
      <t>3</t>
    </r>
  </si>
  <si>
    <t>actual mass concentration</t>
  </si>
  <si>
    <t>total mass</t>
  </si>
  <si>
    <r>
      <t>(NH</t>
    </r>
    <r>
      <rPr>
        <vertAlign val="subscript"/>
        <sz val="12"/>
        <color theme="1"/>
        <rFont val="Calibri (Body)"/>
      </rPr>
      <t>4</t>
    </r>
    <r>
      <rPr>
        <sz val="12"/>
        <color theme="1"/>
        <rFont val="Calibri"/>
        <family val="2"/>
        <scheme val="minor"/>
      </rPr>
      <t>)</t>
    </r>
    <r>
      <rPr>
        <sz val="12"/>
        <color theme="1"/>
        <rFont val="Calibri (Body)"/>
      </rPr>
      <t>H</t>
    </r>
    <r>
      <rPr>
        <vertAlign val="subscript"/>
        <sz val="12"/>
        <color theme="1"/>
        <rFont val="2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 (Body)"/>
      </rPr>
      <t>4</t>
    </r>
  </si>
  <si>
    <r>
      <t>(NH</t>
    </r>
    <r>
      <rPr>
        <vertAlign val="subscript"/>
        <sz val="12"/>
        <color theme="1"/>
        <rFont val="Calibri (Body)"/>
      </rPr>
      <t>4</t>
    </r>
    <r>
      <rPr>
        <sz val="12"/>
        <color theme="1"/>
        <rFont val="Calibri"/>
        <family val="2"/>
        <scheme val="minor"/>
      </rPr>
      <t>)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 (Body)"/>
      </rPr>
      <t>4</t>
    </r>
  </si>
  <si>
    <t>published mass concentration</t>
  </si>
  <si>
    <t>potassium</t>
  </si>
  <si>
    <t>formula weight (g/mol)</t>
  </si>
  <si>
    <t>actual mass (g)</t>
  </si>
  <si>
    <t>actual # moles (mol)</t>
  </si>
  <si>
    <t>inert 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</si>
</sst>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4">
    <font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theme="1"/>
      <name val="Calibri (Body)"/>
    </font>
    <font>
      <vertAlign val="subscript"/>
      <sz val="12"/>
      <color theme="1"/>
      <name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workbookViewId="0">
      <selection sqref="A1:K7"/>
    </sheetView>
  </sheetViews>
  <sheetFormatPr baseColWidth="10" defaultRowHeight="16"/>
  <cols>
    <col min="1" max="1" width="13.5" customWidth="1"/>
    <col min="2" max="2" width="7.6640625" customWidth="1"/>
    <col min="3" max="3" width="9.33203125" customWidth="1"/>
    <col min="4" max="5" width="7.83203125" customWidth="1"/>
    <col min="6" max="6" width="2.1640625" customWidth="1"/>
    <col min="7" max="7" width="17.83203125" customWidth="1"/>
    <col min="8" max="8" width="8.6640625" customWidth="1"/>
    <col min="9" max="9" width="9" customWidth="1"/>
    <col min="10" max="10" width="12.6640625" customWidth="1"/>
    <col min="11" max="11" width="12.1640625" customWidth="1"/>
    <col min="12" max="12" width="2.1640625" customWidth="1"/>
  </cols>
  <sheetData>
    <row r="1" spans="1:12" s="2" customFormat="1" ht="50" customHeight="1">
      <c r="A1" s="2" t="s">
        <v>0</v>
      </c>
      <c r="B1" s="2" t="s">
        <v>18</v>
      </c>
      <c r="C1" s="6" t="s">
        <v>18</v>
      </c>
      <c r="D1" s="6" t="s">
        <v>19</v>
      </c>
      <c r="E1" s="6" t="s">
        <v>20</v>
      </c>
      <c r="F1" s="6"/>
      <c r="G1" s="3"/>
      <c r="H1" s="2" t="s">
        <v>2</v>
      </c>
      <c r="I1" s="6" t="s">
        <v>18</v>
      </c>
      <c r="J1" s="6" t="s">
        <v>16</v>
      </c>
      <c r="K1" s="6" t="s">
        <v>12</v>
      </c>
    </row>
    <row r="2" spans="1:12" ht="15" customHeight="1">
      <c r="A2" s="8" t="s">
        <v>14</v>
      </c>
      <c r="B2" s="7">
        <v>115</v>
      </c>
      <c r="C2" s="1">
        <v>115</v>
      </c>
      <c r="D2" s="10">
        <v>23.8</v>
      </c>
      <c r="E2" s="5">
        <f>D2/C2</f>
        <v>0.20695652173913043</v>
      </c>
      <c r="F2" s="1"/>
      <c r="G2" s="4" t="s">
        <v>3</v>
      </c>
      <c r="H2" s="1" t="s">
        <v>10</v>
      </c>
      <c r="I2" s="1">
        <v>14</v>
      </c>
      <c r="J2" s="9">
        <v>0.05</v>
      </c>
      <c r="K2" s="9">
        <f>(E2+2*E3)*I2/$D$7</f>
        <v>5.2056159420289849E-2</v>
      </c>
      <c r="L2" s="1"/>
    </row>
    <row r="3" spans="1:12" ht="15" customHeight="1">
      <c r="A3" s="8" t="s">
        <v>15</v>
      </c>
      <c r="B3" s="7">
        <v>132</v>
      </c>
      <c r="C3" s="1">
        <v>132</v>
      </c>
      <c r="D3" s="10">
        <v>9.9</v>
      </c>
      <c r="E3" s="5">
        <f t="shared" ref="E3:E5" si="0">D3/C3</f>
        <v>7.4999999999999997E-2</v>
      </c>
      <c r="F3" s="1"/>
      <c r="G3" s="4" t="s">
        <v>4</v>
      </c>
      <c r="H3" s="1" t="s">
        <v>10</v>
      </c>
      <c r="I3" s="1">
        <v>14</v>
      </c>
      <c r="J3" s="9">
        <v>0.06</v>
      </c>
      <c r="K3" s="9">
        <f>E4*I3/$D$7</f>
        <v>6.2087458745874589E-2</v>
      </c>
      <c r="L3" s="1"/>
    </row>
    <row r="4" spans="1:12" ht="15" customHeight="1">
      <c r="A4" s="8" t="s">
        <v>11</v>
      </c>
      <c r="B4" s="7">
        <v>101</v>
      </c>
      <c r="C4" s="1">
        <v>101</v>
      </c>
      <c r="D4" s="10">
        <v>43</v>
      </c>
      <c r="E4" s="5">
        <f t="shared" si="0"/>
        <v>0.42574257425742573</v>
      </c>
      <c r="F4" s="1"/>
      <c r="G4" s="4" t="s">
        <v>5</v>
      </c>
      <c r="H4" s="1" t="s">
        <v>10</v>
      </c>
      <c r="I4" s="1">
        <v>14</v>
      </c>
      <c r="J4" s="9">
        <v>0.09</v>
      </c>
      <c r="K4" s="9">
        <f>E5*I4*2/$D$7</f>
        <v>9.3819444444444441E-2</v>
      </c>
      <c r="L4" s="1"/>
    </row>
    <row r="5" spans="1:12" ht="15" customHeight="1">
      <c r="A5" s="8" t="s">
        <v>1</v>
      </c>
      <c r="B5" s="7">
        <v>60</v>
      </c>
      <c r="C5" s="1">
        <v>60</v>
      </c>
      <c r="D5" s="10">
        <v>19.3</v>
      </c>
      <c r="E5" s="5">
        <f t="shared" si="0"/>
        <v>0.32166666666666666</v>
      </c>
      <c r="F5" s="1"/>
      <c r="G5" s="4" t="s">
        <v>9</v>
      </c>
      <c r="H5" s="1" t="s">
        <v>10</v>
      </c>
      <c r="I5" s="1">
        <v>14</v>
      </c>
      <c r="J5" s="9">
        <v>0.2</v>
      </c>
      <c r="K5" s="9">
        <f>K2+K3+K4</f>
        <v>0.20796306261060887</v>
      </c>
      <c r="L5" s="1"/>
    </row>
    <row r="6" spans="1:12" ht="17">
      <c r="A6" s="8" t="s">
        <v>21</v>
      </c>
      <c r="C6" s="1"/>
      <c r="D6" s="10">
        <v>0</v>
      </c>
      <c r="E6" s="11"/>
      <c r="G6" s="4" t="s">
        <v>6</v>
      </c>
      <c r="H6" s="1" t="s">
        <v>7</v>
      </c>
      <c r="I6" s="1">
        <v>142</v>
      </c>
      <c r="J6" s="9">
        <v>0.2</v>
      </c>
      <c r="K6" s="9">
        <f>(E2+E3)*I6/2/$D$7</f>
        <v>0.20853034420289854</v>
      </c>
    </row>
    <row r="7" spans="1:12" ht="15" customHeight="1">
      <c r="A7" s="8" t="s">
        <v>13</v>
      </c>
      <c r="C7" s="1"/>
      <c r="D7" s="10">
        <f>SUM(D2:D6)</f>
        <v>96</v>
      </c>
      <c r="F7" s="1"/>
      <c r="G7" s="4" t="s">
        <v>17</v>
      </c>
      <c r="H7" s="1" t="s">
        <v>8</v>
      </c>
      <c r="I7" s="1">
        <v>94</v>
      </c>
      <c r="J7" s="9">
        <v>0.2</v>
      </c>
      <c r="K7" s="9">
        <f>E4*I7/2/$D$7</f>
        <v>0.20843646864686469</v>
      </c>
      <c r="L7" s="1"/>
    </row>
    <row r="8" spans="1:12" ht="15" customHeight="1">
      <c r="A8" s="8"/>
      <c r="C8" s="1"/>
      <c r="F8" s="1"/>
      <c r="G8" s="4"/>
      <c r="H8" s="1"/>
      <c r="I8" s="1"/>
      <c r="J8" s="9"/>
      <c r="K8" s="9"/>
      <c r="L8" s="1"/>
    </row>
    <row r="9" spans="1:12" ht="15" customHeight="1"/>
    <row r="10" spans="1:12" ht="15" customHeight="1">
      <c r="F10" s="1"/>
      <c r="G10" s="4"/>
      <c r="H10" s="1"/>
      <c r="I10" s="1"/>
      <c r="J10" s="9"/>
      <c r="K10" s="9"/>
      <c r="L10" s="1"/>
    </row>
  </sheetData>
  <printOptions horizontalCentered="1" verticalCentered="1" gridLines="1"/>
  <pageMargins left="0.25" right="0.25" top="0.25" bottom="0.25" header="0.25" footer="0.25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Joseph DiVerdi</cp:lastModifiedBy>
  <dcterms:created xsi:type="dcterms:W3CDTF">2018-12-13T21:47:15Z</dcterms:created>
  <dcterms:modified xsi:type="dcterms:W3CDTF">2022-03-01T06:03:05Z</dcterms:modified>
</cp:coreProperties>
</file>